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05" activeTab="0"/>
  </bookViews>
  <sheets>
    <sheet name="JANVIER" sheetId="1" r:id="rId1"/>
    <sheet name="Stats" sheetId="2" r:id="rId2"/>
  </sheets>
  <definedNames/>
  <calcPr fullCalcOnLoad="1"/>
</workbook>
</file>

<file path=xl/sharedStrings.xml><?xml version="1.0" encoding="utf-8"?>
<sst xmlns="http://schemas.openxmlformats.org/spreadsheetml/2006/main" count="114" uniqueCount="113">
  <si>
    <t>TOTAL CREANCES CONFIEES SUR PERIODE</t>
  </si>
  <si>
    <t>N°</t>
  </si>
  <si>
    <t>NOM</t>
  </si>
  <si>
    <t>ADRESSE</t>
  </si>
  <si>
    <t>VILLE</t>
  </si>
  <si>
    <t>TELEPHONE</t>
  </si>
  <si>
    <t>SOLDE</t>
  </si>
  <si>
    <t>ENSEIGNE</t>
  </si>
  <si>
    <t>CP</t>
  </si>
  <si>
    <t>DR WELLA</t>
  </si>
  <si>
    <t>DR ETUDE</t>
  </si>
  <si>
    <t>versements WELLA</t>
  </si>
  <si>
    <t>date vst WELLA</t>
  </si>
  <si>
    <t>versements Etude</t>
  </si>
  <si>
    <t>date vst Etude</t>
  </si>
  <si>
    <t>solde à recouvrer</t>
  </si>
  <si>
    <t>dos soldés</t>
  </si>
  <si>
    <t>rgts partiels</t>
  </si>
  <si>
    <t>TOTAL</t>
  </si>
  <si>
    <t>Nb dos</t>
  </si>
  <si>
    <t>somme due</t>
  </si>
  <si>
    <t>dossiers soldés</t>
  </si>
  <si>
    <t>règlements partiels</t>
  </si>
  <si>
    <t>Dossiers sans règlement</t>
  </si>
  <si>
    <t>vsts WELLA</t>
  </si>
  <si>
    <t>vsts Etude</t>
  </si>
  <si>
    <t>MOBILIER</t>
  </si>
  <si>
    <t>EN COURS</t>
  </si>
  <si>
    <t>PRODUITS</t>
  </si>
  <si>
    <t>N°RCS</t>
  </si>
  <si>
    <t>AMIABLES DU  09.01.2017</t>
  </si>
  <si>
    <t>LE SALON BY M SASU</t>
  </si>
  <si>
    <t>LE SALON BY M</t>
  </si>
  <si>
    <t>93 RUE VOLTAIRE</t>
  </si>
  <si>
    <t>PUTEAUX</t>
  </si>
  <si>
    <t>SOMATIF SARL</t>
  </si>
  <si>
    <t>LA COIFFERIE</t>
  </si>
  <si>
    <t>QUA MEZZAVIA  - LOT MARTINETTI</t>
  </si>
  <si>
    <t>AJACCIO</t>
  </si>
  <si>
    <t>VOIRIN CAROLE</t>
  </si>
  <si>
    <t>INSTANT PRESENT</t>
  </si>
  <si>
    <t>9 RUE THIERS</t>
  </si>
  <si>
    <t>TOUL</t>
  </si>
  <si>
    <t xml:space="preserve"> DESIGN' HAIR SARL</t>
  </si>
  <si>
    <t xml:space="preserve"> 26 T AVENUE DU MARECHAL FOCH</t>
  </si>
  <si>
    <t>NEUILLY PLAISANCE</t>
  </si>
  <si>
    <t>AMIABLES DU  06.01.2017</t>
  </si>
  <si>
    <t>AMIABLES DU 10.01.2017</t>
  </si>
  <si>
    <t>ABCD'HAIR SARL</t>
  </si>
  <si>
    <t>12-14 BLD RABELAIS</t>
  </si>
  <si>
    <t>SAINT MAUR DES FOSSES</t>
  </si>
  <si>
    <t>KATHLEEN BARDOT</t>
  </si>
  <si>
    <t>MD COIFFURE PAR KATHLEEN</t>
  </si>
  <si>
    <t>12 RUE FRANCOIS MITTERAND</t>
  </si>
  <si>
    <t>NEVERS</t>
  </si>
  <si>
    <t>SIMAO EMILIE</t>
  </si>
  <si>
    <t>SMILE CREA TIFF'</t>
  </si>
  <si>
    <t>4 RUE SAINT PIERRE</t>
  </si>
  <si>
    <t>CLERMONT FERRAND</t>
  </si>
  <si>
    <t>AMIABLES DU 11.01.2017</t>
  </si>
  <si>
    <t>DEFOUR AURELIE</t>
  </si>
  <si>
    <t xml:space="preserve"> MILLE ET UNE COULEURS</t>
  </si>
  <si>
    <t>129 RUE DES ALLIES</t>
  </si>
  <si>
    <t>SAINT ETIENNE</t>
  </si>
  <si>
    <t>CONIGLIO STEPHANIE</t>
  </si>
  <si>
    <t>L'ATELIER DU CHEVEUX</t>
  </si>
  <si>
    <t>PASSAGE DES LANCIERS</t>
  </si>
  <si>
    <t>SAINT VICTORET</t>
  </si>
  <si>
    <t>AMIABLES DU 26.01.2017</t>
  </si>
  <si>
    <t>PINHEIRO JEREMY</t>
  </si>
  <si>
    <t>UPPER CUT</t>
  </si>
  <si>
    <t xml:space="preserve"> 106 PLACE DE L'EGLISE</t>
  </si>
  <si>
    <t>MACLOU</t>
  </si>
  <si>
    <t>AMIABLES DU  27.01.2017</t>
  </si>
  <si>
    <t>MA COIFFURE EURL</t>
  </si>
  <si>
    <t>MA COIFFURE</t>
  </si>
  <si>
    <t>31 GRAND RUE</t>
  </si>
  <si>
    <t>CALVISSON</t>
  </si>
  <si>
    <t>HAIR PUR SARL</t>
  </si>
  <si>
    <t>HAIR PUR COIFFURE</t>
  </si>
  <si>
    <t>3 RUE PIERRE DUCLOT</t>
  </si>
  <si>
    <t>GRENOBLE</t>
  </si>
  <si>
    <t>AMIABLES DU  30.01.2017</t>
  </si>
  <si>
    <t>BROCHARD ISABELLE</t>
  </si>
  <si>
    <t>ISA COIFF</t>
  </si>
  <si>
    <t xml:space="preserve"> 60 LE PARC GABRIEL-RUE GLE G.PATTON</t>
  </si>
  <si>
    <t>CHARTRES</t>
  </si>
  <si>
    <t>CHRISTIAN BERNARD SASU</t>
  </si>
  <si>
    <t>4 B RUE DU COMTE KOMAR</t>
  </si>
  <si>
    <t>LAMORLAYE</t>
  </si>
  <si>
    <t>HAMEL CORALIE SYLVIE RENEE</t>
  </si>
  <si>
    <t>ELEGANCE ET STYLE</t>
  </si>
  <si>
    <t>29 RUE D'ALBUFERA</t>
  </si>
  <si>
    <t>VERNON</t>
  </si>
  <si>
    <t>DHM SARL</t>
  </si>
  <si>
    <t>INSTANTS PARTAGES</t>
  </si>
  <si>
    <t>1 RUE TRAVERSIERE</t>
  </si>
  <si>
    <t>ATHEE SUR CHER</t>
  </si>
  <si>
    <t>CARRERAS JEAN-MICHEL COIFFURE SARL</t>
  </si>
  <si>
    <t>42 RUE DU DR ALBERT TOMEY</t>
  </si>
  <si>
    <t>CARCASSONNE</t>
  </si>
  <si>
    <t>JAMMES NICOLE</t>
  </si>
  <si>
    <t>NICOLE COIFFURE</t>
  </si>
  <si>
    <t>27 AVENUE CARNOT</t>
  </si>
  <si>
    <t>MENTON</t>
  </si>
  <si>
    <t>RAMBURE SYLVIE</t>
  </si>
  <si>
    <t>107 BIS AVENUE DE LA REPUBLIQUE</t>
  </si>
  <si>
    <t>MONTGERON</t>
  </si>
  <si>
    <t>ELIEMANU COIFFURE SARL</t>
  </si>
  <si>
    <t>MANUELIE COIFFURE</t>
  </si>
  <si>
    <t>6 ALLEE JOUY - CC LES EGUERRETS</t>
  </si>
  <si>
    <t>JOUY LE MOUTIER</t>
  </si>
  <si>
    <t>AMIABLES DU  31.01.2017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</si>
</sst>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  <numFmt numFmtId="165" formatCode="#,##0.00\ _€"/>
    <numFmt numFmtId="166" formatCode="000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9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165" fontId="4" fillId="0" borderId="10" xfId="0" applyNumberFormat="1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top"/>
    </xf>
    <xf numFmtId="4" fontId="0" fillId="0" borderId="0" xfId="0" applyNumberFormat="1" applyFill="1" applyBorder="1" applyAlignment="1">
      <alignment horizontal="center" vertical="top"/>
    </xf>
    <xf numFmtId="4" fontId="2" fillId="34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14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20" fontId="0" fillId="0" borderId="0" xfId="0" applyNumberFormat="1" applyFont="1" applyFill="1" applyBorder="1" applyAlignment="1">
      <alignment horizontal="center" vertical="top"/>
    </xf>
    <xf numFmtId="20" fontId="0" fillId="0" borderId="0" xfId="0" applyNumberFormat="1" applyFill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14" fontId="0" fillId="0" borderId="0" xfId="0" applyNumberFormat="1" applyFill="1" applyBorder="1" applyAlignment="1">
      <alignment horizontal="center" vertical="top"/>
    </xf>
    <xf numFmtId="14" fontId="0" fillId="0" borderId="0" xfId="0" applyNumberFormat="1" applyFill="1" applyAlignment="1">
      <alignment horizontal="center" vertical="top"/>
    </xf>
    <xf numFmtId="14" fontId="0" fillId="0" borderId="0" xfId="0" applyNumberFormat="1" applyAlignment="1">
      <alignment/>
    </xf>
    <xf numFmtId="3" fontId="4" fillId="0" borderId="10" xfId="0" applyNumberFormat="1" applyFont="1" applyBorder="1" applyAlignment="1">
      <alignment/>
    </xf>
    <xf numFmtId="0" fontId="0" fillId="33" borderId="12" xfId="0" applyFill="1" applyBorder="1" applyAlignment="1">
      <alignment horizontal="center" vertical="top" wrapText="1"/>
    </xf>
    <xf numFmtId="4" fontId="0" fillId="33" borderId="12" xfId="0" applyNumberFormat="1" applyFill="1" applyBorder="1" applyAlignment="1">
      <alignment horizontal="center" vertical="top" wrapText="1"/>
    </xf>
    <xf numFmtId="165" fontId="0" fillId="35" borderId="12" xfId="0" applyNumberFormat="1" applyFill="1" applyBorder="1" applyAlignment="1">
      <alignment horizontal="center" vertical="top" wrapText="1"/>
    </xf>
    <xf numFmtId="0" fontId="0" fillId="35" borderId="12" xfId="0" applyNumberFormat="1" applyFill="1" applyBorder="1" applyAlignment="1">
      <alignment horizontal="center" vertical="top" wrapText="1"/>
    </xf>
    <xf numFmtId="14" fontId="0" fillId="35" borderId="12" xfId="0" applyNumberFormat="1" applyFill="1" applyBorder="1" applyAlignment="1">
      <alignment horizontal="center" vertical="top" wrapText="1"/>
    </xf>
    <xf numFmtId="165" fontId="0" fillId="35" borderId="12" xfId="0" applyNumberFormat="1" applyFill="1" applyBorder="1" applyAlignment="1">
      <alignment vertical="top" wrapText="1"/>
    </xf>
    <xf numFmtId="0" fontId="0" fillId="35" borderId="12" xfId="0" applyFill="1" applyBorder="1" applyAlignment="1">
      <alignment horizontal="center" vertical="top" wrapText="1"/>
    </xf>
    <xf numFmtId="0" fontId="0" fillId="35" borderId="13" xfId="0" applyFill="1" applyBorder="1" applyAlignment="1">
      <alignment horizontal="center" vertical="top" wrapText="1"/>
    </xf>
    <xf numFmtId="165" fontId="0" fillId="35" borderId="14" xfId="0" applyNumberFormat="1" applyFill="1" applyBorder="1" applyAlignment="1">
      <alignment horizontal="center" vertical="top" wrapText="1"/>
    </xf>
    <xf numFmtId="14" fontId="0" fillId="0" borderId="15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top" wrapText="1"/>
    </xf>
    <xf numFmtId="0" fontId="0" fillId="0" borderId="15" xfId="0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0" fillId="0" borderId="16" xfId="0" applyNumberFormat="1" applyFill="1" applyBorder="1" applyAlignment="1">
      <alignment horizontal="center" vertical="center" wrapText="1"/>
    </xf>
    <xf numFmtId="4" fontId="0" fillId="36" borderId="17" xfId="0" applyNumberFormat="1" applyFill="1" applyBorder="1" applyAlignment="1">
      <alignment horizontal="center" vertical="center" wrapText="1"/>
    </xf>
    <xf numFmtId="4" fontId="0" fillId="36" borderId="18" xfId="0" applyNumberFormat="1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3" fontId="0" fillId="0" borderId="20" xfId="0" applyNumberFormat="1" applyFill="1" applyBorder="1" applyAlignment="1">
      <alignment horizontal="center" vertical="top" wrapText="1"/>
    </xf>
    <xf numFmtId="3" fontId="0" fillId="0" borderId="21" xfId="0" applyNumberFormat="1" applyFill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23" xfId="0" applyNumberFormat="1" applyBorder="1" applyAlignment="1">
      <alignment horizontal="center" vertical="center" wrapText="1"/>
    </xf>
    <xf numFmtId="1" fontId="0" fillId="36" borderId="18" xfId="0" applyNumberFormat="1" applyFill="1" applyBorder="1" applyAlignment="1">
      <alignment horizontal="center" vertical="center" wrapText="1"/>
    </xf>
    <xf numFmtId="1" fontId="0" fillId="36" borderId="24" xfId="0" applyNumberFormat="1" applyFill="1" applyBorder="1" applyAlignment="1">
      <alignment horizontal="center" vertical="center" wrapText="1"/>
    </xf>
    <xf numFmtId="1" fontId="0" fillId="0" borderId="25" xfId="0" applyNumberFormat="1" applyBorder="1" applyAlignment="1">
      <alignment vertical="top" wrapText="1"/>
    </xf>
    <xf numFmtId="1" fontId="0" fillId="0" borderId="26" xfId="0" applyNumberFormat="1" applyBorder="1" applyAlignment="1">
      <alignment vertical="top" wrapText="1"/>
    </xf>
    <xf numFmtId="4" fontId="2" fillId="37" borderId="0" xfId="0" applyNumberFormat="1" applyFont="1" applyFill="1" applyBorder="1" applyAlignment="1">
      <alignment horizontal="center" vertical="top"/>
    </xf>
    <xf numFmtId="166" fontId="0" fillId="0" borderId="15" xfId="0" applyNumberFormat="1" applyFill="1" applyBorder="1" applyAlignment="1">
      <alignment horizontal="center" vertical="top" wrapText="1"/>
    </xf>
    <xf numFmtId="164" fontId="3" fillId="0" borderId="22" xfId="0" applyNumberFormat="1" applyFont="1" applyBorder="1" applyAlignment="1">
      <alignment horizontal="center" vertical="top" wrapText="1"/>
    </xf>
    <xf numFmtId="166" fontId="0" fillId="0" borderId="10" xfId="0" applyNumberFormat="1" applyFill="1" applyBorder="1" applyAlignment="1">
      <alignment horizontal="center" vertical="top" wrapText="1"/>
    </xf>
    <xf numFmtId="164" fontId="3" fillId="0" borderId="23" xfId="0" applyNumberFormat="1" applyFont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14" fontId="0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/>
    </xf>
    <xf numFmtId="0" fontId="4" fillId="33" borderId="2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20"/>
      <c:depthPercent val="100"/>
      <c:rAngAx val="1"/>
    </c:view3D>
    <c:plotArea>
      <c:layout>
        <c:manualLayout>
          <c:xMode val="edge"/>
          <c:yMode val="edge"/>
          <c:x val="0.13"/>
          <c:y val="0.10025"/>
          <c:w val="0.7315"/>
          <c:h val="0.7955"/>
        </c:manualLayout>
      </c:layout>
      <c:pie3DChart>
        <c:varyColors val="1"/>
        <c:ser>
          <c:idx val="0"/>
          <c:order val="0"/>
          <c:spPr>
            <a:solidFill>
              <a:srgbClr val="4F81BD">
                <a:alpha val="41000"/>
              </a:srgbClr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504D"/>
              </a:solidFill>
              <a:ln w="12700">
                <a:solidFill>
                  <a:srgbClr val="666699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666699"/>
                </a:solidFill>
              </a:ln>
            </c:spPr>
          </c:dPt>
          <c:dPt>
            <c:idx val="2"/>
            <c:spPr>
              <a:solidFill>
                <a:srgbClr val="8EB4E3">
                  <a:alpha val="55000"/>
                </a:srgbClr>
              </a:solidFill>
              <a:ln w="12700">
                <a:solidFill>
                  <a:srgbClr val="666699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Stats!$D$1:$F$1</c:f>
              <c:strCache/>
            </c:strRef>
          </c:cat>
          <c:val>
            <c:numRef>
              <c:f>Stats!$D$2:$F$2</c:f>
              <c:numCache/>
            </c:numRef>
          </c:val>
        </c:ser>
        <c:firstSliceAng val="3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13425"/>
          <c:y val="0.10025"/>
          <c:w val="0.72525"/>
          <c:h val="0.7885"/>
        </c:manualLayout>
      </c:layout>
      <c:pie3DChart>
        <c:varyColors val="1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EB4E3">
                  <a:alpha val="66000"/>
                </a:srgbClr>
              </a:solidFill>
              <a:ln w="12700">
                <a:solidFill>
                  <a:srgbClr val="666699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Stats!$G$1:$I$1</c:f>
              <c:strCache/>
            </c:strRef>
          </c:cat>
          <c:val>
            <c:numRef>
              <c:f>Stats!$G$2:$I$2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3</xdr:row>
      <xdr:rowOff>142875</xdr:rowOff>
    </xdr:from>
    <xdr:to>
      <xdr:col>8</xdr:col>
      <xdr:colOff>219075</xdr:colOff>
      <xdr:row>20</xdr:row>
      <xdr:rowOff>133350</xdr:rowOff>
    </xdr:to>
    <xdr:graphicFrame>
      <xdr:nvGraphicFramePr>
        <xdr:cNvPr id="1" name="Graphique 2"/>
        <xdr:cNvGraphicFramePr/>
      </xdr:nvGraphicFramePr>
      <xdr:xfrm>
        <a:off x="352425" y="752475"/>
        <a:ext cx="48482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22</xdr:row>
      <xdr:rowOff>152400</xdr:rowOff>
    </xdr:from>
    <xdr:to>
      <xdr:col>8</xdr:col>
      <xdr:colOff>200025</xdr:colOff>
      <xdr:row>39</xdr:row>
      <xdr:rowOff>142875</xdr:rowOff>
    </xdr:to>
    <xdr:graphicFrame>
      <xdr:nvGraphicFramePr>
        <xdr:cNvPr id="2" name="Graphique 3"/>
        <xdr:cNvGraphicFramePr/>
      </xdr:nvGraphicFramePr>
      <xdr:xfrm>
        <a:off x="333375" y="3838575"/>
        <a:ext cx="48482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PageLayoutView="0" workbookViewId="0" topLeftCell="A1">
      <pane ySplit="765" topLeftCell="A1" activePane="bottomLeft" state="split"/>
      <selection pane="topLeft" activeCell="D1" sqref="D1:D16384"/>
      <selection pane="bottomLeft" activeCell="C48" sqref="C48"/>
    </sheetView>
  </sheetViews>
  <sheetFormatPr defaultColWidth="11.421875" defaultRowHeight="12.75"/>
  <cols>
    <col min="1" max="1" width="3.00390625" style="0" customWidth="1"/>
    <col min="2" max="2" width="13.8515625" style="0" bestFit="1" customWidth="1"/>
    <col min="3" max="3" width="8.00390625" style="0" bestFit="1" customWidth="1"/>
    <col min="4" max="4" width="13.140625" style="0" customWidth="1"/>
    <col min="5" max="5" width="49.140625" style="0" customWidth="1"/>
    <col min="6" max="6" width="44.140625" style="0" customWidth="1"/>
    <col min="7" max="7" width="47.421875" style="0" customWidth="1"/>
    <col min="8" max="8" width="8.421875" style="0" customWidth="1"/>
    <col min="9" max="9" width="28.57421875" style="0" customWidth="1"/>
    <col min="10" max="13" width="13.57421875" style="0" customWidth="1"/>
    <col min="14" max="14" width="10.140625" style="1" customWidth="1"/>
    <col min="15" max="15" width="9.7109375" style="0" bestFit="1" customWidth="1"/>
    <col min="16" max="16" width="10.7109375" style="0" customWidth="1"/>
    <col min="17" max="17" width="10.7109375" style="0" bestFit="1" customWidth="1"/>
    <col min="18" max="18" width="10.28125" style="22" customWidth="1"/>
    <col min="19" max="19" width="10.7109375" style="0" bestFit="1" customWidth="1"/>
    <col min="20" max="20" width="10.140625" style="0" customWidth="1"/>
  </cols>
  <sheetData>
    <row r="1" spans="1:21" s="81" customFormat="1" ht="25.5">
      <c r="A1" s="74" t="s">
        <v>1</v>
      </c>
      <c r="B1" s="75" t="s">
        <v>9</v>
      </c>
      <c r="C1" s="76" t="s">
        <v>10</v>
      </c>
      <c r="D1" s="76" t="s">
        <v>29</v>
      </c>
      <c r="E1" s="74" t="s">
        <v>2</v>
      </c>
      <c r="F1" s="74" t="s">
        <v>7</v>
      </c>
      <c r="G1" s="74" t="s">
        <v>3</v>
      </c>
      <c r="H1" s="74" t="s">
        <v>8</v>
      </c>
      <c r="I1" s="74" t="s">
        <v>4</v>
      </c>
      <c r="J1" s="74" t="s">
        <v>5</v>
      </c>
      <c r="K1" s="74" t="s">
        <v>28</v>
      </c>
      <c r="L1" s="74" t="s">
        <v>26</v>
      </c>
      <c r="M1" s="74" t="s">
        <v>27</v>
      </c>
      <c r="N1" s="77" t="s">
        <v>6</v>
      </c>
      <c r="O1" s="78" t="s">
        <v>24</v>
      </c>
      <c r="P1" s="79" t="s">
        <v>12</v>
      </c>
      <c r="Q1" s="79" t="s">
        <v>25</v>
      </c>
      <c r="R1" s="80" t="s">
        <v>14</v>
      </c>
      <c r="S1" s="78" t="s">
        <v>15</v>
      </c>
      <c r="T1" s="78" t="s">
        <v>16</v>
      </c>
      <c r="U1" s="78" t="s">
        <v>17</v>
      </c>
    </row>
    <row r="2" spans="14:18" s="10" customFormat="1" ht="12.75">
      <c r="N2" s="11"/>
      <c r="R2" s="20"/>
    </row>
    <row r="3" spans="1:18" s="13" customFormat="1" ht="12.75">
      <c r="A3" s="89" t="s">
        <v>0</v>
      </c>
      <c r="B3" s="89"/>
      <c r="C3" s="89"/>
      <c r="D3" s="89"/>
      <c r="E3" s="89"/>
      <c r="F3" s="12">
        <f>N8+N14+N21+N26+N30+N35+N43</f>
        <v>12210.76</v>
      </c>
      <c r="G3" s="69"/>
      <c r="I3" s="14"/>
      <c r="J3" s="15"/>
      <c r="K3" s="15"/>
      <c r="L3" s="15"/>
      <c r="M3" s="15"/>
      <c r="N3" s="11"/>
      <c r="R3" s="21"/>
    </row>
    <row r="4" spans="9:18" s="10" customFormat="1" ht="12.75">
      <c r="I4" s="16"/>
      <c r="J4" s="17"/>
      <c r="K4" s="17"/>
      <c r="L4" s="17"/>
      <c r="M4" s="17"/>
      <c r="N4" s="11"/>
      <c r="R4" s="20"/>
    </row>
    <row r="5" ht="13.5" thickBot="1"/>
    <row r="6" spans="1:21" s="18" customFormat="1" ht="13.5" thickBot="1">
      <c r="A6" s="87" t="s">
        <v>46</v>
      </c>
      <c r="B6" s="88"/>
      <c r="C6" s="88"/>
      <c r="D6" s="88"/>
      <c r="E6" s="88"/>
      <c r="F6" s="24"/>
      <c r="G6" s="24"/>
      <c r="H6" s="24"/>
      <c r="I6" s="24"/>
      <c r="J6" s="24"/>
      <c r="K6" s="24"/>
      <c r="L6" s="24"/>
      <c r="M6" s="24"/>
      <c r="N6" s="25"/>
      <c r="O6" s="32"/>
      <c r="P6" s="27"/>
      <c r="Q6" s="26"/>
      <c r="R6" s="28"/>
      <c r="S6" s="29"/>
      <c r="T6" s="30"/>
      <c r="U6" s="31"/>
    </row>
    <row r="7" spans="1:21" s="19" customFormat="1" ht="13.5" thickBot="1">
      <c r="A7" s="67">
        <v>1</v>
      </c>
      <c r="B7" s="49">
        <v>2001771415</v>
      </c>
      <c r="C7" s="35">
        <v>260748</v>
      </c>
      <c r="D7" s="35">
        <v>487568081</v>
      </c>
      <c r="E7" s="82" t="s">
        <v>43</v>
      </c>
      <c r="F7" s="36"/>
      <c r="G7" s="83" t="s">
        <v>44</v>
      </c>
      <c r="H7" s="70">
        <v>93360</v>
      </c>
      <c r="I7" s="82" t="s">
        <v>45</v>
      </c>
      <c r="J7" s="71">
        <v>149441317</v>
      </c>
      <c r="K7" s="51">
        <v>186.12</v>
      </c>
      <c r="L7" s="52">
        <v>0</v>
      </c>
      <c r="M7" s="52">
        <v>0</v>
      </c>
      <c r="N7" s="53">
        <f>SUM(K7:L7)</f>
        <v>186.12</v>
      </c>
      <c r="O7" s="57"/>
      <c r="P7" s="33"/>
      <c r="Q7" s="59"/>
      <c r="R7" s="33"/>
      <c r="S7" s="59">
        <f>N7-O7-Q7</f>
        <v>186.12</v>
      </c>
      <c r="T7" s="61"/>
      <c r="U7" s="62"/>
    </row>
    <row r="8" spans="1:21" s="19" customFormat="1" ht="13.5" thickBot="1">
      <c r="A8" s="48">
        <f>SUM(A7:A7)</f>
        <v>1</v>
      </c>
      <c r="B8" s="41"/>
      <c r="C8" s="41"/>
      <c r="D8" s="41"/>
      <c r="E8" s="41"/>
      <c r="F8" s="41"/>
      <c r="G8" s="41"/>
      <c r="H8" s="41"/>
      <c r="I8" s="41"/>
      <c r="J8" s="42"/>
      <c r="K8" s="43"/>
      <c r="L8" s="44"/>
      <c r="M8" s="45"/>
      <c r="N8" s="46">
        <f>SUM(N7:N7)</f>
        <v>186.12</v>
      </c>
      <c r="O8" s="47">
        <f>SUM(O7:O7)</f>
        <v>0</v>
      </c>
      <c r="P8" s="47"/>
      <c r="Q8" s="47">
        <f>SUM(Q7:Q7)</f>
        <v>0</v>
      </c>
      <c r="R8" s="47"/>
      <c r="S8" s="47">
        <f>SUM(S7:S7)</f>
        <v>186.12</v>
      </c>
      <c r="T8" s="65">
        <f>SUM(T7:T7)</f>
        <v>0</v>
      </c>
      <c r="U8" s="66">
        <f>SUM(U7:U7)</f>
        <v>0</v>
      </c>
    </row>
    <row r="9" ht="13.5" thickBot="1"/>
    <row r="10" spans="1:21" s="18" customFormat="1" ht="13.5" thickBot="1">
      <c r="A10" s="87" t="s">
        <v>30</v>
      </c>
      <c r="B10" s="88"/>
      <c r="C10" s="88"/>
      <c r="D10" s="88"/>
      <c r="E10" s="88"/>
      <c r="F10" s="24"/>
      <c r="G10" s="24"/>
      <c r="H10" s="24"/>
      <c r="I10" s="24"/>
      <c r="J10" s="24"/>
      <c r="K10" s="24"/>
      <c r="L10" s="24"/>
      <c r="M10" s="24"/>
      <c r="N10" s="25"/>
      <c r="O10" s="32"/>
      <c r="P10" s="27"/>
      <c r="Q10" s="26"/>
      <c r="R10" s="28"/>
      <c r="S10" s="29"/>
      <c r="T10" s="30"/>
      <c r="U10" s="31"/>
    </row>
    <row r="11" spans="1:21" s="19" customFormat="1" ht="12.75">
      <c r="A11" s="67">
        <v>1</v>
      </c>
      <c r="B11" s="49">
        <v>2002858530</v>
      </c>
      <c r="C11" s="35">
        <v>260777</v>
      </c>
      <c r="D11" s="35">
        <v>813712932</v>
      </c>
      <c r="E11" s="35" t="s">
        <v>31</v>
      </c>
      <c r="F11" s="36" t="s">
        <v>32</v>
      </c>
      <c r="G11" s="37" t="s">
        <v>33</v>
      </c>
      <c r="H11" s="70">
        <v>92800</v>
      </c>
      <c r="I11" s="35" t="s">
        <v>34</v>
      </c>
      <c r="J11" s="71">
        <v>141440961</v>
      </c>
      <c r="K11" s="51">
        <v>779.14</v>
      </c>
      <c r="L11" s="52">
        <v>0</v>
      </c>
      <c r="M11" s="52">
        <v>0</v>
      </c>
      <c r="N11" s="53">
        <f>SUM(K11:L11)</f>
        <v>779.14</v>
      </c>
      <c r="O11" s="57"/>
      <c r="P11" s="33"/>
      <c r="Q11" s="59"/>
      <c r="R11" s="33"/>
      <c r="S11" s="59">
        <f>N11-O11-Q11</f>
        <v>779.14</v>
      </c>
      <c r="T11" s="61"/>
      <c r="U11" s="62"/>
    </row>
    <row r="12" spans="1:21" s="19" customFormat="1" ht="12.75">
      <c r="A12" s="68">
        <v>1</v>
      </c>
      <c r="B12" s="50">
        <v>2001762348</v>
      </c>
      <c r="C12" s="38">
        <v>260778</v>
      </c>
      <c r="D12" s="38">
        <v>422652149</v>
      </c>
      <c r="E12" s="38" t="s">
        <v>35</v>
      </c>
      <c r="F12" s="39" t="s">
        <v>36</v>
      </c>
      <c r="G12" s="40" t="s">
        <v>37</v>
      </c>
      <c r="H12" s="72">
        <v>20167</v>
      </c>
      <c r="I12" s="38" t="s">
        <v>38</v>
      </c>
      <c r="J12" s="73">
        <v>495215839</v>
      </c>
      <c r="K12" s="54">
        <v>471.86</v>
      </c>
      <c r="L12" s="55">
        <v>0</v>
      </c>
      <c r="M12" s="55">
        <v>0</v>
      </c>
      <c r="N12" s="56">
        <f>SUM(K12:L12)</f>
        <v>471.86</v>
      </c>
      <c r="O12" s="58"/>
      <c r="P12" s="34"/>
      <c r="Q12" s="60"/>
      <c r="R12" s="34"/>
      <c r="S12" s="60">
        <f>N12-O12-Q12</f>
        <v>471.86</v>
      </c>
      <c r="T12" s="63"/>
      <c r="U12" s="64"/>
    </row>
    <row r="13" spans="1:21" s="19" customFormat="1" ht="13.5" thickBot="1">
      <c r="A13" s="68">
        <v>1</v>
      </c>
      <c r="B13" s="50">
        <v>2002857610</v>
      </c>
      <c r="C13" s="38">
        <v>260779</v>
      </c>
      <c r="D13" s="38">
        <v>487928103</v>
      </c>
      <c r="E13" s="38" t="s">
        <v>39</v>
      </c>
      <c r="F13" s="39" t="s">
        <v>40</v>
      </c>
      <c r="G13" s="40" t="s">
        <v>41</v>
      </c>
      <c r="H13" s="72">
        <v>54200</v>
      </c>
      <c r="I13" s="38" t="s">
        <v>42</v>
      </c>
      <c r="J13" s="73">
        <v>383646927</v>
      </c>
      <c r="K13" s="54">
        <v>1218</v>
      </c>
      <c r="L13" s="55">
        <v>0</v>
      </c>
      <c r="M13" s="55">
        <v>0</v>
      </c>
      <c r="N13" s="56">
        <f>SUM(K13:L13)</f>
        <v>1218</v>
      </c>
      <c r="O13" s="58"/>
      <c r="P13" s="34"/>
      <c r="Q13" s="60"/>
      <c r="R13" s="34"/>
      <c r="S13" s="60">
        <f>N13-O13-Q13</f>
        <v>1218</v>
      </c>
      <c r="T13" s="63"/>
      <c r="U13" s="64"/>
    </row>
    <row r="14" spans="1:21" s="19" customFormat="1" ht="13.5" thickBot="1">
      <c r="A14" s="48">
        <f>SUM(A11:A13)</f>
        <v>3</v>
      </c>
      <c r="B14" s="41"/>
      <c r="C14" s="41"/>
      <c r="D14" s="41"/>
      <c r="E14" s="41"/>
      <c r="F14" s="41"/>
      <c r="G14" s="41"/>
      <c r="H14" s="41"/>
      <c r="I14" s="41"/>
      <c r="J14" s="42"/>
      <c r="K14" s="43"/>
      <c r="L14" s="44"/>
      <c r="M14" s="45"/>
      <c r="N14" s="46">
        <f>SUM(N11:N13)</f>
        <v>2469</v>
      </c>
      <c r="O14" s="47">
        <f>SUM(O11:O13)</f>
        <v>0</v>
      </c>
      <c r="P14" s="47"/>
      <c r="Q14" s="47">
        <f>SUM(Q11:Q13)</f>
        <v>0</v>
      </c>
      <c r="R14" s="47"/>
      <c r="S14" s="47">
        <f>SUM(S11:S13)</f>
        <v>2469</v>
      </c>
      <c r="T14" s="65">
        <f>SUM(T11:T13)</f>
        <v>0</v>
      </c>
      <c r="U14" s="66">
        <f>SUM(U11:U13)</f>
        <v>0</v>
      </c>
    </row>
    <row r="16" ht="13.5" thickBot="1"/>
    <row r="17" spans="1:21" s="18" customFormat="1" ht="13.5" thickBot="1">
      <c r="A17" s="87" t="s">
        <v>47</v>
      </c>
      <c r="B17" s="88"/>
      <c r="C17" s="88"/>
      <c r="D17" s="88"/>
      <c r="E17" s="88"/>
      <c r="F17" s="24"/>
      <c r="G17" s="24"/>
      <c r="H17" s="24"/>
      <c r="I17" s="24"/>
      <c r="J17" s="24"/>
      <c r="K17" s="24"/>
      <c r="L17" s="24"/>
      <c r="M17" s="24"/>
      <c r="N17" s="25"/>
      <c r="O17" s="32"/>
      <c r="P17" s="27"/>
      <c r="Q17" s="26"/>
      <c r="R17" s="28"/>
      <c r="S17" s="29"/>
      <c r="T17" s="30"/>
      <c r="U17" s="31"/>
    </row>
    <row r="18" spans="1:21" s="19" customFormat="1" ht="12.75">
      <c r="A18" s="67">
        <v>1</v>
      </c>
      <c r="B18" s="49">
        <v>2001773675</v>
      </c>
      <c r="C18" s="35">
        <v>260796</v>
      </c>
      <c r="D18" s="35">
        <v>432177970</v>
      </c>
      <c r="E18" s="35" t="s">
        <v>48</v>
      </c>
      <c r="F18" s="36"/>
      <c r="G18" s="37" t="s">
        <v>49</v>
      </c>
      <c r="H18" s="70">
        <v>94100</v>
      </c>
      <c r="I18" s="35" t="s">
        <v>50</v>
      </c>
      <c r="J18" s="71">
        <v>141813239</v>
      </c>
      <c r="K18" s="51">
        <v>84.61</v>
      </c>
      <c r="L18" s="52">
        <v>0</v>
      </c>
      <c r="M18" s="52">
        <v>0</v>
      </c>
      <c r="N18" s="53">
        <f>SUM(K18:L18)</f>
        <v>84.61</v>
      </c>
      <c r="O18" s="57"/>
      <c r="P18" s="33"/>
      <c r="Q18" s="59"/>
      <c r="R18" s="33"/>
      <c r="S18" s="59">
        <f>N18-O18-Q18</f>
        <v>84.61</v>
      </c>
      <c r="T18" s="61"/>
      <c r="U18" s="62"/>
    </row>
    <row r="19" spans="1:21" s="19" customFormat="1" ht="12.75">
      <c r="A19" s="68">
        <v>1</v>
      </c>
      <c r="B19" s="50">
        <v>2002715941</v>
      </c>
      <c r="C19" s="38">
        <v>260797</v>
      </c>
      <c r="D19" s="38"/>
      <c r="E19" s="38" t="s">
        <v>51</v>
      </c>
      <c r="F19" s="39" t="s">
        <v>52</v>
      </c>
      <c r="G19" s="40" t="s">
        <v>53</v>
      </c>
      <c r="H19" s="72">
        <v>58000</v>
      </c>
      <c r="I19" s="38" t="s">
        <v>54</v>
      </c>
      <c r="J19" s="73">
        <v>386579250</v>
      </c>
      <c r="K19" s="54">
        <v>65.73</v>
      </c>
      <c r="L19" s="55">
        <v>0</v>
      </c>
      <c r="M19" s="55">
        <v>62.13</v>
      </c>
      <c r="N19" s="56">
        <f>SUM(K19:L19)</f>
        <v>65.73</v>
      </c>
      <c r="O19" s="58"/>
      <c r="P19" s="34"/>
      <c r="Q19" s="60"/>
      <c r="R19" s="34"/>
      <c r="S19" s="60">
        <f>N19-O19-Q19</f>
        <v>65.73</v>
      </c>
      <c r="T19" s="63"/>
      <c r="U19" s="64"/>
    </row>
    <row r="20" spans="1:21" s="19" customFormat="1" ht="13.5" thickBot="1">
      <c r="A20" s="68">
        <v>1</v>
      </c>
      <c r="B20" s="50">
        <v>2002579923</v>
      </c>
      <c r="C20" s="38">
        <v>260798</v>
      </c>
      <c r="D20" s="38">
        <v>532442654</v>
      </c>
      <c r="E20" s="38" t="s">
        <v>55</v>
      </c>
      <c r="F20" s="39" t="s">
        <v>56</v>
      </c>
      <c r="G20" s="39" t="s">
        <v>57</v>
      </c>
      <c r="H20" s="72">
        <v>63000</v>
      </c>
      <c r="I20" s="38" t="s">
        <v>58</v>
      </c>
      <c r="J20" s="73">
        <v>473377432</v>
      </c>
      <c r="K20" s="54">
        <v>441.4</v>
      </c>
      <c r="L20" s="55">
        <v>0</v>
      </c>
      <c r="M20" s="55">
        <v>0</v>
      </c>
      <c r="N20" s="56">
        <f>SUM(K20:L20)</f>
        <v>441.4</v>
      </c>
      <c r="O20" s="58"/>
      <c r="P20" s="34"/>
      <c r="Q20" s="60"/>
      <c r="R20" s="34"/>
      <c r="S20" s="60">
        <f>N20-O20-Q20</f>
        <v>441.4</v>
      </c>
      <c r="T20" s="63"/>
      <c r="U20" s="64"/>
    </row>
    <row r="21" spans="1:21" s="19" customFormat="1" ht="13.5" thickBot="1">
      <c r="A21" s="48">
        <f>SUM(A18:A20)</f>
        <v>3</v>
      </c>
      <c r="B21" s="41"/>
      <c r="C21" s="41"/>
      <c r="D21" s="41"/>
      <c r="E21" s="41"/>
      <c r="F21" s="41"/>
      <c r="G21" s="41"/>
      <c r="H21" s="41"/>
      <c r="I21" s="41"/>
      <c r="J21" s="42"/>
      <c r="K21" s="43"/>
      <c r="L21" s="44"/>
      <c r="M21" s="45"/>
      <c r="N21" s="46">
        <f>SUM(N18:N20)</f>
        <v>591.74</v>
      </c>
      <c r="O21" s="47">
        <f>SUM(O18:O20)</f>
        <v>0</v>
      </c>
      <c r="P21" s="47"/>
      <c r="Q21" s="47">
        <f>SUM(Q18:Q20)</f>
        <v>0</v>
      </c>
      <c r="R21" s="47"/>
      <c r="S21" s="47">
        <f>SUM(S18:S20)</f>
        <v>591.74</v>
      </c>
      <c r="T21" s="65">
        <f>SUM(T18:T20)</f>
        <v>0</v>
      </c>
      <c r="U21" s="66">
        <f>SUM(U18:U20)</f>
        <v>0</v>
      </c>
    </row>
    <row r="22" ht="13.5" thickBot="1"/>
    <row r="23" spans="1:21" s="18" customFormat="1" ht="13.5" thickBot="1">
      <c r="A23" s="87" t="s">
        <v>59</v>
      </c>
      <c r="B23" s="88"/>
      <c r="C23" s="88"/>
      <c r="D23" s="88"/>
      <c r="E23" s="88"/>
      <c r="F23" s="24"/>
      <c r="G23" s="24"/>
      <c r="H23" s="24"/>
      <c r="I23" s="24"/>
      <c r="J23" s="24"/>
      <c r="K23" s="24"/>
      <c r="L23" s="24"/>
      <c r="M23" s="24"/>
      <c r="N23" s="25"/>
      <c r="O23" s="32"/>
      <c r="P23" s="27"/>
      <c r="Q23" s="26"/>
      <c r="R23" s="28"/>
      <c r="S23" s="29"/>
      <c r="T23" s="30"/>
      <c r="U23" s="31"/>
    </row>
    <row r="24" spans="1:21" s="19" customFormat="1" ht="12.75">
      <c r="A24" s="67">
        <v>1</v>
      </c>
      <c r="B24" s="49">
        <v>2002381997</v>
      </c>
      <c r="C24" s="35">
        <v>260818</v>
      </c>
      <c r="D24" s="35">
        <v>532068590</v>
      </c>
      <c r="E24" s="82" t="s">
        <v>60</v>
      </c>
      <c r="F24" s="36" t="s">
        <v>61</v>
      </c>
      <c r="G24" s="37" t="s">
        <v>62</v>
      </c>
      <c r="H24" s="70">
        <v>42100</v>
      </c>
      <c r="I24" s="82" t="s">
        <v>63</v>
      </c>
      <c r="J24" s="71">
        <v>477324745</v>
      </c>
      <c r="K24" s="51">
        <v>2391.46</v>
      </c>
      <c r="L24" s="52"/>
      <c r="M24" s="52">
        <v>1022.88</v>
      </c>
      <c r="N24" s="53">
        <f>SUM(K24:L24)</f>
        <v>2391.46</v>
      </c>
      <c r="O24" s="57"/>
      <c r="P24" s="33"/>
      <c r="Q24" s="59"/>
      <c r="R24" s="33"/>
      <c r="S24" s="59">
        <f>N24-O24-Q24</f>
        <v>2391.46</v>
      </c>
      <c r="T24" s="61"/>
      <c r="U24" s="62"/>
    </row>
    <row r="25" spans="1:21" s="19" customFormat="1" ht="13.5" thickBot="1">
      <c r="A25" s="68">
        <v>1</v>
      </c>
      <c r="B25" s="50">
        <v>2002808578</v>
      </c>
      <c r="C25" s="38">
        <v>260819</v>
      </c>
      <c r="D25" s="38">
        <v>814959425</v>
      </c>
      <c r="E25" s="38" t="s">
        <v>64</v>
      </c>
      <c r="F25" s="39" t="s">
        <v>65</v>
      </c>
      <c r="G25" s="40" t="s">
        <v>66</v>
      </c>
      <c r="H25" s="72">
        <v>13730</v>
      </c>
      <c r="I25" s="84" t="s">
        <v>67</v>
      </c>
      <c r="J25" s="73">
        <v>645299036</v>
      </c>
      <c r="K25" s="54">
        <v>446.69</v>
      </c>
      <c r="L25" s="55"/>
      <c r="M25" s="55">
        <v>105.93</v>
      </c>
      <c r="N25" s="56">
        <f>SUM(K25:L25)</f>
        <v>446.69</v>
      </c>
      <c r="O25" s="58"/>
      <c r="P25" s="34"/>
      <c r="Q25" s="60"/>
      <c r="R25" s="34"/>
      <c r="S25" s="60">
        <f>N25-O25-Q25</f>
        <v>446.69</v>
      </c>
      <c r="T25" s="63"/>
      <c r="U25" s="64"/>
    </row>
    <row r="26" spans="1:21" s="19" customFormat="1" ht="13.5" thickBot="1">
      <c r="A26" s="48">
        <f>SUM(A24:A25)</f>
        <v>2</v>
      </c>
      <c r="B26" s="41"/>
      <c r="C26" s="41"/>
      <c r="D26" s="41"/>
      <c r="E26" s="41"/>
      <c r="F26" s="41"/>
      <c r="G26" s="41"/>
      <c r="H26" s="41"/>
      <c r="I26" s="41"/>
      <c r="J26" s="42"/>
      <c r="K26" s="43"/>
      <c r="L26" s="44"/>
      <c r="M26" s="45"/>
      <c r="N26" s="46">
        <f>SUM(N24:N25)</f>
        <v>2838.15</v>
      </c>
      <c r="O26" s="47">
        <f>SUM(O24:O25)</f>
        <v>0</v>
      </c>
      <c r="P26" s="47"/>
      <c r="Q26" s="47">
        <f>SUM(Q24:Q25)</f>
        <v>0</v>
      </c>
      <c r="R26" s="47"/>
      <c r="S26" s="47">
        <f>SUM(S24:S25)</f>
        <v>2838.15</v>
      </c>
      <c r="T26" s="65">
        <f>SUM(T24:T25)</f>
        <v>0</v>
      </c>
      <c r="U26" s="66">
        <f>SUM(U24:U25)</f>
        <v>0</v>
      </c>
    </row>
    <row r="27" ht="13.5" thickBot="1"/>
    <row r="28" spans="1:21" s="18" customFormat="1" ht="13.5" thickBot="1">
      <c r="A28" s="87" t="s">
        <v>68</v>
      </c>
      <c r="B28" s="88"/>
      <c r="C28" s="88"/>
      <c r="D28" s="88"/>
      <c r="E28" s="88"/>
      <c r="F28" s="24"/>
      <c r="G28" s="24"/>
      <c r="H28" s="24"/>
      <c r="I28" s="24"/>
      <c r="J28" s="24"/>
      <c r="K28" s="24"/>
      <c r="L28" s="24"/>
      <c r="M28" s="24"/>
      <c r="N28" s="25"/>
      <c r="O28" s="32"/>
      <c r="P28" s="27"/>
      <c r="Q28" s="26"/>
      <c r="R28" s="28"/>
      <c r="S28" s="29"/>
      <c r="T28" s="30"/>
      <c r="U28" s="31"/>
    </row>
    <row r="29" spans="1:21" s="19" customFormat="1" ht="13.5" thickBot="1">
      <c r="A29" s="67">
        <v>1</v>
      </c>
      <c r="B29" s="49">
        <v>2002861041</v>
      </c>
      <c r="C29" s="35">
        <v>261085</v>
      </c>
      <c r="D29" s="35">
        <v>802818898</v>
      </c>
      <c r="E29" s="82" t="s">
        <v>69</v>
      </c>
      <c r="F29" s="85" t="s">
        <v>70</v>
      </c>
      <c r="G29" s="37" t="s">
        <v>71</v>
      </c>
      <c r="H29" s="70">
        <v>27210</v>
      </c>
      <c r="I29" s="35" t="s">
        <v>72</v>
      </c>
      <c r="J29" s="71">
        <v>953244502</v>
      </c>
      <c r="K29" s="51">
        <v>900</v>
      </c>
      <c r="L29" s="52"/>
      <c r="M29" s="52"/>
      <c r="N29" s="53">
        <f>SUM(K29:L29)</f>
        <v>900</v>
      </c>
      <c r="O29" s="57"/>
      <c r="P29" s="33"/>
      <c r="Q29" s="59"/>
      <c r="R29" s="33"/>
      <c r="S29" s="59">
        <f>N29-O29-Q29</f>
        <v>900</v>
      </c>
      <c r="T29" s="61"/>
      <c r="U29" s="62"/>
    </row>
    <row r="30" spans="1:21" s="19" customFormat="1" ht="13.5" thickBot="1">
      <c r="A30" s="48">
        <f>SUM(A29:A29)</f>
        <v>1</v>
      </c>
      <c r="B30" s="41"/>
      <c r="C30" s="41"/>
      <c r="D30" s="41"/>
      <c r="E30" s="41"/>
      <c r="F30" s="41"/>
      <c r="G30" s="41"/>
      <c r="H30" s="41"/>
      <c r="I30" s="41"/>
      <c r="J30" s="42"/>
      <c r="K30" s="43"/>
      <c r="L30" s="44"/>
      <c r="M30" s="45"/>
      <c r="N30" s="46">
        <f>SUM(N29:N29)</f>
        <v>900</v>
      </c>
      <c r="O30" s="47">
        <f>SUM(O29:O29)</f>
        <v>0</v>
      </c>
      <c r="P30" s="47"/>
      <c r="Q30" s="47">
        <f>SUM(Q29:Q29)</f>
        <v>0</v>
      </c>
      <c r="R30" s="47"/>
      <c r="S30" s="47">
        <f>SUM(S29:S29)</f>
        <v>900</v>
      </c>
      <c r="T30" s="65">
        <f>SUM(T29:T29)</f>
        <v>0</v>
      </c>
      <c r="U30" s="66">
        <f>SUM(U29:U29)</f>
        <v>0</v>
      </c>
    </row>
    <row r="31" ht="13.5" thickBot="1"/>
    <row r="32" spans="1:21" s="18" customFormat="1" ht="13.5" thickBot="1">
      <c r="A32" s="87" t="s">
        <v>73</v>
      </c>
      <c r="B32" s="88"/>
      <c r="C32" s="88"/>
      <c r="D32" s="88"/>
      <c r="E32" s="88"/>
      <c r="F32" s="24"/>
      <c r="G32" s="24"/>
      <c r="H32" s="24"/>
      <c r="I32" s="24"/>
      <c r="J32" s="24"/>
      <c r="K32" s="24"/>
      <c r="L32" s="24"/>
      <c r="M32" s="24"/>
      <c r="N32" s="25"/>
      <c r="O32" s="32"/>
      <c r="P32" s="27"/>
      <c r="Q32" s="26"/>
      <c r="R32" s="28"/>
      <c r="S32" s="29"/>
      <c r="T32" s="30"/>
      <c r="U32" s="31"/>
    </row>
    <row r="33" spans="1:21" s="19" customFormat="1" ht="12.75">
      <c r="A33" s="67">
        <v>1</v>
      </c>
      <c r="B33" s="49">
        <v>2002798033</v>
      </c>
      <c r="C33" s="35">
        <v>261086</v>
      </c>
      <c r="D33" s="35">
        <v>753690775</v>
      </c>
      <c r="E33" s="35" t="s">
        <v>74</v>
      </c>
      <c r="F33" s="36" t="s">
        <v>75</v>
      </c>
      <c r="G33" s="83" t="s">
        <v>76</v>
      </c>
      <c r="H33" s="70">
        <v>30420</v>
      </c>
      <c r="I33" s="35" t="s">
        <v>77</v>
      </c>
      <c r="J33" s="71">
        <v>466725143</v>
      </c>
      <c r="K33" s="51">
        <v>1580.06</v>
      </c>
      <c r="L33" s="52"/>
      <c r="M33" s="52"/>
      <c r="N33" s="53">
        <f>SUM(K33:L33)</f>
        <v>1580.06</v>
      </c>
      <c r="O33" s="57"/>
      <c r="P33" s="33"/>
      <c r="Q33" s="59"/>
      <c r="R33" s="33"/>
      <c r="S33" s="59">
        <f>N33-O33-Q33</f>
        <v>1580.06</v>
      </c>
      <c r="T33" s="61"/>
      <c r="U33" s="62"/>
    </row>
    <row r="34" spans="1:21" s="19" customFormat="1" ht="13.5" thickBot="1">
      <c r="A34" s="68">
        <v>1</v>
      </c>
      <c r="B34" s="50">
        <v>2002797389</v>
      </c>
      <c r="C34" s="38">
        <v>261087</v>
      </c>
      <c r="D34" s="38">
        <v>499329035</v>
      </c>
      <c r="E34" s="38" t="s">
        <v>78</v>
      </c>
      <c r="F34" s="39" t="s">
        <v>79</v>
      </c>
      <c r="G34" s="86" t="s">
        <v>80</v>
      </c>
      <c r="H34" s="72">
        <v>38000</v>
      </c>
      <c r="I34" s="38" t="s">
        <v>81</v>
      </c>
      <c r="J34" s="73">
        <v>476473956</v>
      </c>
      <c r="K34" s="54">
        <v>1693.34</v>
      </c>
      <c r="L34" s="55"/>
      <c r="M34" s="55"/>
      <c r="N34" s="56">
        <f>SUM(K34:L34)</f>
        <v>1693.34</v>
      </c>
      <c r="O34" s="58"/>
      <c r="P34" s="34"/>
      <c r="Q34" s="60"/>
      <c r="R34" s="34"/>
      <c r="S34" s="60">
        <f>N34-O34-Q34</f>
        <v>1693.34</v>
      </c>
      <c r="T34" s="63"/>
      <c r="U34" s="64"/>
    </row>
    <row r="35" spans="1:21" s="19" customFormat="1" ht="13.5" thickBot="1">
      <c r="A35" s="48">
        <f>SUM(A33:A34)</f>
        <v>2</v>
      </c>
      <c r="B35" s="41"/>
      <c r="C35" s="41"/>
      <c r="D35" s="41"/>
      <c r="E35" s="41"/>
      <c r="F35" s="41"/>
      <c r="G35" s="41"/>
      <c r="H35" s="41"/>
      <c r="I35" s="41"/>
      <c r="J35" s="42"/>
      <c r="K35" s="43"/>
      <c r="L35" s="44"/>
      <c r="M35" s="45"/>
      <c r="N35" s="46">
        <f>SUM(N33:N34)</f>
        <v>3273.3999999999996</v>
      </c>
      <c r="O35" s="47">
        <f>SUM(O33:O34)</f>
        <v>0</v>
      </c>
      <c r="P35" s="47"/>
      <c r="Q35" s="47">
        <f>SUM(Q33:Q34)</f>
        <v>0</v>
      </c>
      <c r="R35" s="47"/>
      <c r="S35" s="47">
        <f>SUM(S33:S34)</f>
        <v>3273.3999999999996</v>
      </c>
      <c r="T35" s="65">
        <f>SUM(T33:T34)</f>
        <v>0</v>
      </c>
      <c r="U35" s="66">
        <f>SUM(U33:U34)</f>
        <v>0</v>
      </c>
    </row>
    <row r="36" ht="13.5" thickBot="1"/>
    <row r="37" spans="1:21" s="18" customFormat="1" ht="13.5" thickBot="1">
      <c r="A37" s="87" t="s">
        <v>82</v>
      </c>
      <c r="B37" s="88"/>
      <c r="C37" s="88"/>
      <c r="D37" s="88"/>
      <c r="E37" s="88"/>
      <c r="F37" s="24"/>
      <c r="G37" s="24"/>
      <c r="H37" s="24"/>
      <c r="I37" s="24"/>
      <c r="J37" s="24"/>
      <c r="K37" s="24"/>
      <c r="L37" s="24"/>
      <c r="M37" s="24"/>
      <c r="N37" s="25"/>
      <c r="O37" s="32"/>
      <c r="P37" s="27"/>
      <c r="Q37" s="26"/>
      <c r="R37" s="28"/>
      <c r="S37" s="29"/>
      <c r="T37" s="30"/>
      <c r="U37" s="31"/>
    </row>
    <row r="38" spans="1:21" s="19" customFormat="1" ht="12.75">
      <c r="A38" s="67">
        <v>1</v>
      </c>
      <c r="B38" s="49">
        <v>2002548463</v>
      </c>
      <c r="C38" s="35">
        <v>261088</v>
      </c>
      <c r="D38" s="35">
        <v>421291691</v>
      </c>
      <c r="E38" s="35" t="s">
        <v>83</v>
      </c>
      <c r="F38" s="36" t="s">
        <v>84</v>
      </c>
      <c r="G38" s="37" t="s">
        <v>85</v>
      </c>
      <c r="H38" s="70">
        <v>28000</v>
      </c>
      <c r="I38" s="35" t="s">
        <v>86</v>
      </c>
      <c r="J38" s="71">
        <v>237369797</v>
      </c>
      <c r="K38" s="51">
        <v>113.76</v>
      </c>
      <c r="L38" s="52">
        <v>0</v>
      </c>
      <c r="M38" s="52">
        <v>0</v>
      </c>
      <c r="N38" s="53">
        <f>SUM(K38:L38)</f>
        <v>113.76</v>
      </c>
      <c r="O38" s="57"/>
      <c r="P38" s="33"/>
      <c r="Q38" s="59"/>
      <c r="R38" s="33"/>
      <c r="S38" s="59">
        <f>N38-O38-Q38</f>
        <v>113.76</v>
      </c>
      <c r="T38" s="61"/>
      <c r="U38" s="62"/>
    </row>
    <row r="39" spans="1:21" s="19" customFormat="1" ht="12.75">
      <c r="A39" s="68">
        <v>1</v>
      </c>
      <c r="B39" s="50">
        <v>2002863335</v>
      </c>
      <c r="C39" s="38">
        <v>261089</v>
      </c>
      <c r="D39" s="38">
        <v>818074486</v>
      </c>
      <c r="E39" s="38" t="s">
        <v>87</v>
      </c>
      <c r="F39" s="39"/>
      <c r="G39" s="40" t="s">
        <v>88</v>
      </c>
      <c r="H39" s="72">
        <v>60260</v>
      </c>
      <c r="I39" s="38" t="s">
        <v>89</v>
      </c>
      <c r="J39" s="73">
        <v>344216691</v>
      </c>
      <c r="K39" s="54">
        <v>1212.93</v>
      </c>
      <c r="L39" s="55">
        <v>0</v>
      </c>
      <c r="M39" s="55">
        <v>993</v>
      </c>
      <c r="N39" s="56">
        <f>SUM(K39:L39)</f>
        <v>1212.93</v>
      </c>
      <c r="O39" s="58"/>
      <c r="P39" s="34"/>
      <c r="Q39" s="60"/>
      <c r="R39" s="34"/>
      <c r="S39" s="60">
        <f>N39-O39-Q39</f>
        <v>1212.93</v>
      </c>
      <c r="T39" s="63"/>
      <c r="U39" s="64"/>
    </row>
    <row r="40" spans="1:21" s="19" customFormat="1" ht="12.75">
      <c r="A40" s="68">
        <v>1</v>
      </c>
      <c r="B40" s="50">
        <v>2002859098</v>
      </c>
      <c r="C40" s="38">
        <v>261090</v>
      </c>
      <c r="D40" s="38">
        <v>528548753</v>
      </c>
      <c r="E40" s="38" t="s">
        <v>90</v>
      </c>
      <c r="F40" s="39" t="s">
        <v>91</v>
      </c>
      <c r="G40" s="40" t="s">
        <v>92</v>
      </c>
      <c r="H40" s="72">
        <v>27200</v>
      </c>
      <c r="I40" s="38" t="s">
        <v>93</v>
      </c>
      <c r="J40" s="73">
        <v>232718875</v>
      </c>
      <c r="K40" s="54">
        <v>178.26</v>
      </c>
      <c r="L40" s="55">
        <v>0</v>
      </c>
      <c r="M40" s="55">
        <v>0</v>
      </c>
      <c r="N40" s="56">
        <f>SUM(K40:L40)</f>
        <v>178.26</v>
      </c>
      <c r="O40" s="58"/>
      <c r="P40" s="34"/>
      <c r="Q40" s="60"/>
      <c r="R40" s="34"/>
      <c r="S40" s="60">
        <f>N40-O40-Q40</f>
        <v>178.26</v>
      </c>
      <c r="T40" s="63"/>
      <c r="U40" s="64"/>
    </row>
    <row r="41" spans="1:21" s="19" customFormat="1" ht="12.75">
      <c r="A41" s="68">
        <v>1</v>
      </c>
      <c r="B41" s="50">
        <v>2002836478</v>
      </c>
      <c r="C41" s="38">
        <v>261091</v>
      </c>
      <c r="D41" s="38">
        <v>803775758</v>
      </c>
      <c r="E41" s="38" t="s">
        <v>94</v>
      </c>
      <c r="F41" s="39" t="s">
        <v>95</v>
      </c>
      <c r="G41" s="40" t="s">
        <v>96</v>
      </c>
      <c r="H41" s="72">
        <v>37270</v>
      </c>
      <c r="I41" s="38" t="s">
        <v>97</v>
      </c>
      <c r="J41" s="73">
        <v>247480749</v>
      </c>
      <c r="K41" s="54">
        <v>267.4</v>
      </c>
      <c r="L41" s="55">
        <v>0</v>
      </c>
      <c r="M41" s="55">
        <v>0</v>
      </c>
      <c r="N41" s="56">
        <f>SUM(K41:L41)</f>
        <v>267.4</v>
      </c>
      <c r="O41" s="58"/>
      <c r="P41" s="34"/>
      <c r="Q41" s="60"/>
      <c r="R41" s="34"/>
      <c r="S41" s="60">
        <f>N41-O41-Q41</f>
        <v>267.4</v>
      </c>
      <c r="T41" s="63"/>
      <c r="U41" s="64"/>
    </row>
    <row r="42" spans="1:21" s="19" customFormat="1" ht="13.5" thickBot="1">
      <c r="A42" s="68">
        <v>1</v>
      </c>
      <c r="B42" s="50">
        <v>2001773546</v>
      </c>
      <c r="C42" s="38">
        <v>261092</v>
      </c>
      <c r="D42" s="38">
        <v>500215991</v>
      </c>
      <c r="E42" s="38" t="s">
        <v>98</v>
      </c>
      <c r="F42" s="39"/>
      <c r="G42" s="40" t="s">
        <v>99</v>
      </c>
      <c r="H42" s="72">
        <v>11000</v>
      </c>
      <c r="I42" s="38" t="s">
        <v>100</v>
      </c>
      <c r="J42" s="73">
        <v>468470125</v>
      </c>
      <c r="K42" s="54">
        <v>180</v>
      </c>
      <c r="L42" s="55">
        <v>0</v>
      </c>
      <c r="M42" s="55">
        <v>0</v>
      </c>
      <c r="N42" s="56">
        <f>SUM(K42:L42)</f>
        <v>180</v>
      </c>
      <c r="O42" s="58"/>
      <c r="P42" s="34"/>
      <c r="Q42" s="60"/>
      <c r="R42" s="34"/>
      <c r="S42" s="60">
        <f>N42-O42-Q42</f>
        <v>180</v>
      </c>
      <c r="T42" s="63"/>
      <c r="U42" s="64"/>
    </row>
    <row r="43" spans="1:21" s="19" customFormat="1" ht="13.5" thickBot="1">
      <c r="A43" s="48">
        <f>SUM(A38:A42)</f>
        <v>5</v>
      </c>
      <c r="B43" s="41"/>
      <c r="C43" s="41"/>
      <c r="D43" s="41"/>
      <c r="E43" s="41"/>
      <c r="F43" s="41"/>
      <c r="G43" s="41"/>
      <c r="H43" s="41"/>
      <c r="I43" s="41"/>
      <c r="J43" s="42"/>
      <c r="K43" s="43"/>
      <c r="L43" s="44"/>
      <c r="M43" s="45"/>
      <c r="N43" s="46">
        <f>SUM(N38:N42)</f>
        <v>1952.35</v>
      </c>
      <c r="O43" s="47">
        <f>SUM(O38:O42)</f>
        <v>0</v>
      </c>
      <c r="P43" s="47"/>
      <c r="Q43" s="47">
        <f>SUM(Q38:Q42)</f>
        <v>0</v>
      </c>
      <c r="R43" s="47"/>
      <c r="S43" s="47">
        <f>SUM(S38:S42)</f>
        <v>1952.35</v>
      </c>
      <c r="T43" s="65">
        <f>SUM(T38:T42)</f>
        <v>0</v>
      </c>
      <c r="U43" s="66">
        <f>SUM(U38:U42)</f>
        <v>0</v>
      </c>
    </row>
    <row r="44" ht="13.5" thickBot="1"/>
    <row r="45" spans="1:21" s="18" customFormat="1" ht="13.5" thickBot="1">
      <c r="A45" s="87" t="s">
        <v>112</v>
      </c>
      <c r="B45" s="88"/>
      <c r="C45" s="88"/>
      <c r="D45" s="88"/>
      <c r="E45" s="88"/>
      <c r="F45" s="24"/>
      <c r="G45" s="24"/>
      <c r="H45" s="24"/>
      <c r="I45" s="24"/>
      <c r="J45" s="24"/>
      <c r="K45" s="24"/>
      <c r="L45" s="24"/>
      <c r="M45" s="24"/>
      <c r="N45" s="25"/>
      <c r="O45" s="32"/>
      <c r="P45" s="27"/>
      <c r="Q45" s="26"/>
      <c r="R45" s="28"/>
      <c r="S45" s="29"/>
      <c r="T45" s="30"/>
      <c r="U45" s="31"/>
    </row>
    <row r="46" spans="1:21" s="19" customFormat="1" ht="12.75">
      <c r="A46" s="67">
        <v>1</v>
      </c>
      <c r="B46" s="49">
        <v>2001755290</v>
      </c>
      <c r="C46" s="35">
        <v>261117</v>
      </c>
      <c r="D46" s="35">
        <v>410826085</v>
      </c>
      <c r="E46" s="35" t="s">
        <v>101</v>
      </c>
      <c r="F46" s="36" t="s">
        <v>102</v>
      </c>
      <c r="G46" s="37" t="s">
        <v>103</v>
      </c>
      <c r="H46" s="70">
        <v>6500</v>
      </c>
      <c r="I46" s="35" t="s">
        <v>104</v>
      </c>
      <c r="J46" s="71">
        <v>493358237</v>
      </c>
      <c r="K46" s="51">
        <v>176.4</v>
      </c>
      <c r="L46" s="52">
        <v>0</v>
      </c>
      <c r="M46" s="52">
        <v>0</v>
      </c>
      <c r="N46" s="53">
        <f>SUM(K46:L46)</f>
        <v>176.4</v>
      </c>
      <c r="O46" s="57"/>
      <c r="P46" s="33"/>
      <c r="Q46" s="59"/>
      <c r="R46" s="33"/>
      <c r="S46" s="59">
        <f>N46-O46-Q46</f>
        <v>176.4</v>
      </c>
      <c r="T46" s="61"/>
      <c r="U46" s="62"/>
    </row>
    <row r="47" spans="1:21" s="19" customFormat="1" ht="12.75">
      <c r="A47" s="68">
        <v>1</v>
      </c>
      <c r="B47" s="50">
        <v>2001759731</v>
      </c>
      <c r="C47" s="38">
        <v>261119</v>
      </c>
      <c r="D47" s="38">
        <v>440621373</v>
      </c>
      <c r="E47" s="38" t="s">
        <v>105</v>
      </c>
      <c r="F47" s="39"/>
      <c r="G47" s="40" t="s">
        <v>106</v>
      </c>
      <c r="H47" s="72">
        <v>91230</v>
      </c>
      <c r="I47" s="38" t="s">
        <v>107</v>
      </c>
      <c r="J47" s="73">
        <v>169520176</v>
      </c>
      <c r="K47" s="54">
        <v>352.94</v>
      </c>
      <c r="L47" s="55">
        <v>0</v>
      </c>
      <c r="M47" s="55">
        <v>0</v>
      </c>
      <c r="N47" s="56">
        <f>SUM(K47:L47)</f>
        <v>352.94</v>
      </c>
      <c r="O47" s="58"/>
      <c r="P47" s="34"/>
      <c r="Q47" s="60"/>
      <c r="R47" s="34"/>
      <c r="S47" s="60">
        <f>N47-O47-Q47</f>
        <v>352.94</v>
      </c>
      <c r="T47" s="63"/>
      <c r="U47" s="64"/>
    </row>
    <row r="48" spans="1:21" s="19" customFormat="1" ht="13.5" thickBot="1">
      <c r="A48" s="68">
        <v>1</v>
      </c>
      <c r="B48" s="50">
        <v>2002340758</v>
      </c>
      <c r="C48" s="38">
        <v>261120</v>
      </c>
      <c r="D48" s="38">
        <v>525027082</v>
      </c>
      <c r="E48" s="38" t="s">
        <v>108</v>
      </c>
      <c r="F48" s="39" t="s">
        <v>109</v>
      </c>
      <c r="G48" s="40" t="s">
        <v>110</v>
      </c>
      <c r="H48" s="72">
        <v>95280</v>
      </c>
      <c r="I48" s="38" t="s">
        <v>111</v>
      </c>
      <c r="J48" s="73">
        <v>134437000</v>
      </c>
      <c r="K48" s="54">
        <v>279.94</v>
      </c>
      <c r="L48" s="55">
        <v>0</v>
      </c>
      <c r="M48" s="55">
        <v>0</v>
      </c>
      <c r="N48" s="56">
        <f>SUM(K48:L48)</f>
        <v>279.94</v>
      </c>
      <c r="O48" s="58"/>
      <c r="P48" s="34"/>
      <c r="Q48" s="60"/>
      <c r="R48" s="34"/>
      <c r="S48" s="60">
        <f>N48-O48-Q48</f>
        <v>279.94</v>
      </c>
      <c r="T48" s="63"/>
      <c r="U48" s="64"/>
    </row>
    <row r="49" spans="1:21" s="19" customFormat="1" ht="13.5" thickBot="1">
      <c r="A49" s="48">
        <f>SUM(A46:A48)</f>
        <v>3</v>
      </c>
      <c r="B49" s="41"/>
      <c r="C49" s="41"/>
      <c r="D49" s="41"/>
      <c r="E49" s="41"/>
      <c r="F49" s="41"/>
      <c r="G49" s="41"/>
      <c r="H49" s="41"/>
      <c r="I49" s="41"/>
      <c r="J49" s="42"/>
      <c r="K49" s="43"/>
      <c r="L49" s="44"/>
      <c r="M49" s="45"/>
      <c r="N49" s="46">
        <f>SUM(N46:N48)</f>
        <v>809.28</v>
      </c>
      <c r="O49" s="47">
        <f>SUM(O46:O48)</f>
        <v>0</v>
      </c>
      <c r="P49" s="47"/>
      <c r="Q49" s="47">
        <f>SUM(Q46:Q48)</f>
        <v>0</v>
      </c>
      <c r="R49" s="47"/>
      <c r="S49" s="47">
        <f>SUM(S46:S48)</f>
        <v>809.28</v>
      </c>
      <c r="T49" s="65">
        <f>SUM(T46:T48)</f>
        <v>0</v>
      </c>
      <c r="U49" s="66">
        <f>SUM(U46:U48)</f>
        <v>0</v>
      </c>
    </row>
  </sheetData>
  <sheetProtection/>
  <mergeCells count="9">
    <mergeCell ref="A32:E32"/>
    <mergeCell ref="A37:E37"/>
    <mergeCell ref="A45:E45"/>
    <mergeCell ref="A3:E3"/>
    <mergeCell ref="A6:E6"/>
    <mergeCell ref="A10:E10"/>
    <mergeCell ref="A17:E17"/>
    <mergeCell ref="A23:E23"/>
    <mergeCell ref="A28:E28"/>
  </mergeCells>
  <printOptions/>
  <pageMargins left="0.25" right="0.25" top="0.75" bottom="0.75" header="0.3" footer="0.3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E2" sqref="E2"/>
    </sheetView>
  </sheetViews>
  <sheetFormatPr defaultColWidth="11.421875" defaultRowHeight="12.75"/>
  <cols>
    <col min="1" max="1" width="11.421875" style="0" customWidth="1"/>
    <col min="2" max="2" width="7.57421875" style="0" bestFit="1" customWidth="1"/>
    <col min="3" max="3" width="11.00390625" style="0" customWidth="1"/>
    <col min="4" max="4" width="8.8515625" style="0" customWidth="1"/>
    <col min="5" max="5" width="9.7109375" style="0" customWidth="1"/>
    <col min="6" max="6" width="10.00390625" style="0" customWidth="1"/>
    <col min="7" max="7" width="7.140625" style="0" customWidth="1"/>
    <col min="8" max="8" width="9.00390625" style="0" customWidth="1"/>
    <col min="9" max="9" width="11.00390625" style="0" customWidth="1"/>
  </cols>
  <sheetData>
    <row r="1" spans="1:9" ht="22.5">
      <c r="A1" s="90" t="s">
        <v>18</v>
      </c>
      <c r="B1" s="2" t="s">
        <v>19</v>
      </c>
      <c r="C1" s="3" t="s">
        <v>20</v>
      </c>
      <c r="D1" s="4" t="s">
        <v>11</v>
      </c>
      <c r="E1" s="4" t="s">
        <v>13</v>
      </c>
      <c r="F1" s="5" t="s">
        <v>15</v>
      </c>
      <c r="G1" s="5" t="s">
        <v>21</v>
      </c>
      <c r="H1" s="5" t="s">
        <v>22</v>
      </c>
      <c r="I1" s="6" t="s">
        <v>23</v>
      </c>
    </row>
    <row r="2" spans="1:9" ht="12.75">
      <c r="A2" s="91"/>
      <c r="B2" s="7" t="e">
        <f>JANVIER!A8+JANVIER!#REF!+JANVIER!#REF!+JANVIER!#REF!+JANVIER!#REF!+JANVIER!#REF!+JANVIER!#REF!+JANVIER!#REF!+JANVIER!#REF!+JANVIER!#REF!+JANVIER!#REF!+JANVIER!#REF!+JANVIER!#REF!</f>
        <v>#REF!</v>
      </c>
      <c r="C2" s="8">
        <f>JANVIER!F3</f>
        <v>12210.76</v>
      </c>
      <c r="D2" s="8" t="e">
        <f>JANVIER!O8+JANVIER!#REF!+JANVIER!#REF!+JANVIER!#REF!+JANVIER!#REF!+JANVIER!#REF!+JANVIER!#REF!+JANVIER!#REF!+JANVIER!#REF!+JANVIER!#REF!+JANVIER!#REF!+JANVIER!#REF!+JANVIER!#REF!</f>
        <v>#REF!</v>
      </c>
      <c r="E2" s="8" t="e">
        <f>JANVIER!Q8+JANVIER!#REF!+JANVIER!#REF!+JANVIER!#REF!+JANVIER!#REF!+JANVIER!#REF!+JANVIER!#REF!+JANVIER!#REF!+JANVIER!#REF!+JANVIER!#REF!+JANVIER!#REF!+JANVIER!#REF!+JANVIER!#REF!</f>
        <v>#REF!</v>
      </c>
      <c r="F2" s="8" t="e">
        <f>JANVIER!S8+JANVIER!#REF!+JANVIER!#REF!+JANVIER!#REF!+JANVIER!#REF!+JANVIER!#REF!+JANVIER!#REF!+JANVIER!#REF!+JANVIER!#REF!+JANVIER!#REF!+JANVIER!#REF!+JANVIER!#REF!+JANVIER!#REF!</f>
        <v>#REF!</v>
      </c>
      <c r="G2" s="23" t="e">
        <f>JANVIER!T8+JANVIER!#REF!+JANVIER!#REF!+JANVIER!#REF!+JANVIER!#REF!+JANVIER!#REF!+JANVIER!#REF!+JANVIER!#REF!+JANVIER!#REF!+JANVIER!#REF!+JANVIER!#REF!+JANVIER!#REF!+JANVIER!#REF!</f>
        <v>#REF!</v>
      </c>
      <c r="H2" s="23" t="e">
        <f>JANVIER!U8+JANVIER!#REF!+JANVIER!#REF!+JANVIER!#REF!+JANVIER!#REF!+JANVIER!#REF!+JANVIER!#REF!+JANVIER!#REF!+JANVIER!#REF!+JANVIER!#REF!+JANVIER!#REF!+JANVIER!#REF!+JANVIER!#REF!</f>
        <v>#REF!</v>
      </c>
      <c r="I2" s="9" t="e">
        <f>B2-G2-H2</f>
        <v>#REF!</v>
      </c>
    </row>
  </sheetData>
  <sheetProtection/>
  <mergeCells count="1">
    <mergeCell ref="A1:A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Horus Util</cp:lastModifiedBy>
  <cp:lastPrinted>2017-01-31T17:06:05Z</cp:lastPrinted>
  <dcterms:created xsi:type="dcterms:W3CDTF">1996-10-21T11:03:58Z</dcterms:created>
  <dcterms:modified xsi:type="dcterms:W3CDTF">2017-02-08T08:00:00Z</dcterms:modified>
  <cp:category/>
  <cp:version/>
  <cp:contentType/>
  <cp:contentStatus/>
</cp:coreProperties>
</file>